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3030" windowWidth="17970" windowHeight="11625" activeTab="2"/>
  </bookViews>
  <sheets>
    <sheet name="Záradék" sheetId="1" r:id="rId1"/>
    <sheet name="Összesítő" sheetId="2" r:id="rId2"/>
    <sheet name="Irtás, föld- és sziklamunka" sheetId="3" r:id="rId3"/>
    <sheet name="Síkalapozás" sheetId="4" r:id="rId4"/>
    <sheet name="Közműcsatorna-építés" sheetId="5" r:id="rId5"/>
    <sheet name="Útburkolatalap és makadámburkol" sheetId="6" r:id="rId6"/>
    <sheet name="Bitumenes alap és makadámburkol" sheetId="7" r:id="rId7"/>
    <sheet name="Hídépítés" sheetId="8" r:id="rId8"/>
    <sheet name="Út- és vasúti pályatartozékok k" sheetId="9" r:id="rId9"/>
  </sheets>
  <definedNames/>
  <calcPr fullCalcOnLoad="1"/>
</workbook>
</file>

<file path=xl/sharedStrings.xml><?xml version="1.0" encoding="utf-8"?>
<sst xmlns="http://schemas.openxmlformats.org/spreadsheetml/2006/main" count="158" uniqueCount="79">
  <si>
    <t>Munkanem megnevezése</t>
  </si>
  <si>
    <t>Anyag összege</t>
  </si>
  <si>
    <t>Díj összege</t>
  </si>
  <si>
    <t>Ssz.</t>
  </si>
  <si>
    <t>Tételszám</t>
  </si>
  <si>
    <t>Tétel szövege</t>
  </si>
  <si>
    <t>Menny.</t>
  </si>
  <si>
    <t>Egység</t>
  </si>
  <si>
    <t>Anyag egységár</t>
  </si>
  <si>
    <t>Díj egységre</t>
  </si>
  <si>
    <t>Anyag összesen</t>
  </si>
  <si>
    <t>Díj összesen</t>
  </si>
  <si>
    <t>21-004-4.2.2-0120189</t>
  </si>
  <si>
    <t>m3</t>
  </si>
  <si>
    <t>Talajjavító réteg készítése vonalas létesítményeknél, 3,00 m szélesség felett, osztályozatlan kavicsból Természetes szemmegoszlású homokos kavics, THK 0/32 P-TT, Nyékládháza</t>
  </si>
  <si>
    <t>21-010-2.1.1</t>
  </si>
  <si>
    <t>Iszapkitermelés munkaárokból, munkagödörből vagy építményből, az anyag 10 m-en belüli mozgatásával, kézi erővel, 2,0 m mélységig</t>
  </si>
  <si>
    <t>21-011-8.2.1-0120123</t>
  </si>
  <si>
    <t>Talajjavító réteg készítése, vasútépítésnél, bányakavicsból Nyers homokos kavics, NHK 0/125 Q-T, Hegyeshalom</t>
  </si>
  <si>
    <t>Munkanem összesen:</t>
  </si>
  <si>
    <t>Irtás, föld- és sziklamunka</t>
  </si>
  <si>
    <t>23-003-11.2-0222210</t>
  </si>
  <si>
    <t>Szerelőbeton készítése, .....minőségű betonból 10 cm vastagságig C16/20 - X0v(H) - 16 - F3 - CEM 32,5, m = 6,6 finomsági modulussal</t>
  </si>
  <si>
    <t>Síkalapozás</t>
  </si>
  <si>
    <t>53-101-6.1.2.1-0110061</t>
  </si>
  <si>
    <t>m2</t>
  </si>
  <si>
    <t>Rézsű- és mederburkolat; Terméskőburkolat készítése, hézagolás nélkül kész ágyazatra, betonba rakva, burkolatvastagság: 30 cm Rézsűburkolási terméskő LMA 10/60 kg, (CP 150/400mm gépi), Tarnóca Kőbánya Kft.</t>
  </si>
  <si>
    <t>Közműcsatorna-építés</t>
  </si>
  <si>
    <t>61-003-1.3-0530055</t>
  </si>
  <si>
    <t>Helyszínen /tükörben/ kevert stabilizált alapréteg készítése utókezeléssel, VKh-T2 jelű, nem hidraulikus pernyével és mésszel stabilizált homokos kavics Nemes zúzottkő andezit, NZ 0/4, KŐKA, Komló, Gy-R40 (70/100) bitumenemulzió (új név: C 40 B1)</t>
  </si>
  <si>
    <t>61-003-2.1-0710010</t>
  </si>
  <si>
    <t>Telepen kevert hidraulikus vagy vegyes kötőanyagú stabilizált réteg készítése utókezeléssel, 2,00 m-nél nagyobb szélességben, CKt-2 vagy CTt-2 jelű keverékből CKt-T2 jelű, cement kötőanyagú homokos kavics, Gy-R40 (70/100) bitumenemulzió (új név: C 40 B1)</t>
  </si>
  <si>
    <t>Útburkolatalap és makadámburkolat készítése</t>
  </si>
  <si>
    <t>63-005-1.1</t>
  </si>
  <si>
    <t>ÁTDOLGOZVA 63-101; 63-102; 63-103 tételcsoportba! Hengerelt aszfalt alapréteg készítése, AC jelű útalap, a meglévő alap felületének előzetes letakarításával, bitumenemulziós alápermetezéssel, 4,5-8,0 cm vastagság között</t>
  </si>
  <si>
    <t>63-005-2.1</t>
  </si>
  <si>
    <t>ÁTDOLGOZVA 63-101; 63-102; 63-103 tételcsoportba! Hengerelt aszfalt kötőréteg készítése, AC11 kötő vagy AC16 kötő vagy AC22 kötő jelű keverékkel, az alapréteg szennyezettségének előzetes eltávolításával, bitumenemulziós permetezéssel, 2,5-6,0 cm vastagság között</t>
  </si>
  <si>
    <t>63-005-3.1</t>
  </si>
  <si>
    <t>ÁTDOLGOZVA 63-101; 63-102; 63-103 tételcsoportba! Hengerelt aszfalt kopóréteg készítése, az alatta lévő réteg felületének előzetes letakarításával és bitumenes permetezéssel, AC8, AC11, AC11(F), AC11(mF), AC16(F), AC16(mF) jelű keverékkel, 2,5-5 cm vastagság között</t>
  </si>
  <si>
    <t>Bitumenes alap és makadámburkolat készítése</t>
  </si>
  <si>
    <t>66-031-1.1-0680001</t>
  </si>
  <si>
    <t>Függőleges szerkezetek zsaluzása, hídfők zsaluzatának készítése Zsaluzódeszka, 3-6,50 m hosszú, 24 mm vastag, építő minőség, széles, keskeny</t>
  </si>
  <si>
    <t>66-042-5.1-0630702</t>
  </si>
  <si>
    <t>db</t>
  </si>
  <si>
    <t>Vasbeton hídlépcső elhelyezése, 0,5 t/db súlyig SW Umwelttechnik vasbeton hídlépcső 1:2, 151/60 cm, Cikkszám: 1000000706</t>
  </si>
  <si>
    <t>66-051-1.6.5.1-0411871</t>
  </si>
  <si>
    <t>Monolit vasbetonhíd készítése, feszített felszerkezet, felszerkezet betonozása előírt összetételű betonnal, bevonása felületképző/zsír anyaggal, Kavicsbeton keverék  C35/45  XF4   16-F2</t>
  </si>
  <si>
    <t>Hídépítés</t>
  </si>
  <si>
    <t>68-004-11.2.1-0020368</t>
  </si>
  <si>
    <t>Közúti acél vezetőkorlát, korlátelem felszerelése, horganyzott, 4,00 m-es elem Közúti acél vezetőkorlát elem, 4 m-es, A profil *</t>
  </si>
  <si>
    <t>68-004-21-0646516</t>
  </si>
  <si>
    <t>m</t>
  </si>
  <si>
    <t>Közúti biztonsági korlát elhelyezése előregyártott vasbeton elemekből, előre elkészített fagymentes aljzatra az útpálya szintjén elhelyezve CSOMIÉP New Jersey elem 81/350 típusú, 3,5 m hosszú (H1 feltartóztatási fokozat)</t>
  </si>
  <si>
    <t>68-006-1.1.3-0649392</t>
  </si>
  <si>
    <t>Utak, kapubejáratok alatti átereszek építése előregyártott vasbeton elemekből, csaphornyos, habarcsos illesztéssel, földmunka és ágyazat készítés nélkül, keretelem elhelyezése, belméret: 2x100x100-2x150x150 cm között,1,00 m hosszúságú keretelemből FABETKER FKI 2×150/150/15 iker-keretelem, h=100 cm</t>
  </si>
  <si>
    <t>68-006-1.5.2-0650655</t>
  </si>
  <si>
    <t>Utak, kapubejáratok alatti átereszek építése előregyártott vasbeton elemekből, csaphornyos, habarcsos illesztéssel, földmunka és ágyazat készítés nélkül, négyszögszelvényű előfej elhelyezése, belméret: 100x100-200x200 cm között,1,0-2,0 m hosszúságú előfej elemekből CSOMIÉP keretelem előfej 1/a; 1/b (1:1,5), 150x150x100x15 cm</t>
  </si>
  <si>
    <t>Út- és vasúti pályatartozékok készítése</t>
  </si>
  <si>
    <t>Összesen:</t>
  </si>
  <si>
    <t xml:space="preserve">                                       </t>
  </si>
  <si>
    <t xml:space="preserve">Cím :                                  </t>
  </si>
  <si>
    <t xml:space="preserve">A munka leírása:                       </t>
  </si>
  <si>
    <t xml:space="preserve">                                                                              </t>
  </si>
  <si>
    <t xml:space="preserve">Készült:                                                                      </t>
  </si>
  <si>
    <t>Költségvetés főösszesítő</t>
  </si>
  <si>
    <t>Megnevezés</t>
  </si>
  <si>
    <t>Anyagköltség</t>
  </si>
  <si>
    <t>Díjköltség</t>
  </si>
  <si>
    <t>1. Építmény közvetlen költségei</t>
  </si>
  <si>
    <t>1.1 Közvetlen önköltség összesen</t>
  </si>
  <si>
    <t>2.1 ÁFA vetítési alap</t>
  </si>
  <si>
    <t>2.2 Áfa</t>
  </si>
  <si>
    <t>3.  A munka ára</t>
  </si>
  <si>
    <t>Aláírás</t>
  </si>
  <si>
    <t xml:space="preserve">Név : Füzesgyarmat Város Önkormányzata
</t>
  </si>
  <si>
    <t xml:space="preserve">5525 Füzesgyarmat, Szabadság tér 1.        </t>
  </si>
  <si>
    <t xml:space="preserve"> Készítette   Vilimi Sándor</t>
  </si>
  <si>
    <t>Füzesgyarmat, Nyugati elkerülő úthoz kapcsolódó,  Ó-Berettyó főcsatorna vízhozamának átvezetéséhez szükséges áteresz</t>
  </si>
  <si>
    <t xml:space="preserve"> Kelt:      2022.09.12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</si>
</sst>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_-;\-* #,##0_-;_-* &quot;-&quot;_-;_-@_-"/>
    <numFmt numFmtId="165" formatCode="_-* #,##0.00_-;\-* #,##0.00_-;_-* &quot;-&quot;??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8"/>
      <name val="Times New Roman CE"/>
      <family val="0"/>
    </font>
    <font>
      <b/>
      <sz val="10"/>
      <color indexed="8"/>
      <name val="Times New Roman CE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Cambria"/>
      <family val="1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sz val="10"/>
      <color theme="1"/>
      <name val="Times New Roman CE"/>
      <family val="0"/>
    </font>
    <font>
      <b/>
      <sz val="10"/>
      <color theme="1"/>
      <name val="Times New Roman CE"/>
      <family val="0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Cambria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1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0" fillId="22" borderId="7" applyNumberFormat="0" applyFont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30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0" fontId="38" fillId="30" borderId="1" applyNumberFormat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Font="1" applyAlignment="1">
      <alignment/>
    </xf>
    <xf numFmtId="0" fontId="39" fillId="0" borderId="0" xfId="0" applyFont="1" applyAlignment="1">
      <alignment vertical="top" wrapText="1"/>
    </xf>
    <xf numFmtId="0" fontId="40" fillId="0" borderId="10" xfId="0" applyFont="1" applyBorder="1" applyAlignment="1">
      <alignment vertical="top" wrapText="1"/>
    </xf>
    <xf numFmtId="0" fontId="40" fillId="0" borderId="0" xfId="0" applyFont="1" applyAlignment="1">
      <alignment vertical="top" wrapText="1"/>
    </xf>
    <xf numFmtId="0" fontId="40" fillId="0" borderId="10" xfId="0" applyFont="1" applyBorder="1" applyAlignment="1">
      <alignment horizontal="right" vertical="top" wrapText="1"/>
    </xf>
    <xf numFmtId="0" fontId="39" fillId="0" borderId="0" xfId="0" applyFont="1" applyAlignment="1">
      <alignment horizontal="right" vertical="top" wrapText="1"/>
    </xf>
    <xf numFmtId="0" fontId="40" fillId="0" borderId="10" xfId="0" applyFont="1" applyBorder="1" applyAlignment="1">
      <alignment horizontal="left" vertical="top" wrapText="1"/>
    </xf>
    <xf numFmtId="0" fontId="39" fillId="0" borderId="0" xfId="0" applyFont="1" applyAlignment="1">
      <alignment horizontal="left" vertical="top" wrapText="1"/>
    </xf>
    <xf numFmtId="0" fontId="40" fillId="0" borderId="0" xfId="0" applyFont="1" applyBorder="1" applyAlignment="1">
      <alignment vertical="top" wrapText="1"/>
    </xf>
    <xf numFmtId="0" fontId="41" fillId="0" borderId="0" xfId="0" applyFont="1" applyAlignment="1">
      <alignment vertical="top"/>
    </xf>
    <xf numFmtId="0" fontId="41" fillId="0" borderId="0" xfId="0" applyFont="1" applyAlignment="1">
      <alignment vertical="top" wrapText="1"/>
    </xf>
    <xf numFmtId="0" fontId="42" fillId="0" borderId="10" xfId="0" applyFont="1" applyBorder="1" applyAlignment="1">
      <alignment vertical="top" wrapText="1"/>
    </xf>
    <xf numFmtId="0" fontId="42" fillId="0" borderId="10" xfId="0" applyFont="1" applyBorder="1" applyAlignment="1">
      <alignment horizontal="right" vertical="top" wrapText="1"/>
    </xf>
    <xf numFmtId="0" fontId="42" fillId="0" borderId="0" xfId="0" applyFont="1" applyAlignment="1">
      <alignment vertical="top"/>
    </xf>
    <xf numFmtId="0" fontId="41" fillId="0" borderId="11" xfId="0" applyFont="1" applyBorder="1" applyAlignment="1">
      <alignment vertical="top"/>
    </xf>
    <xf numFmtId="10" fontId="41" fillId="0" borderId="11" xfId="0" applyNumberFormat="1" applyFont="1" applyBorder="1" applyAlignment="1">
      <alignment vertical="top"/>
    </xf>
    <xf numFmtId="0" fontId="41" fillId="0" borderId="0" xfId="0" applyFont="1" applyAlignment="1">
      <alignment horizontal="left" vertical="top"/>
    </xf>
    <xf numFmtId="0" fontId="41" fillId="0" borderId="11" xfId="0" applyFont="1" applyBorder="1" applyAlignment="1">
      <alignment horizontal="right" vertical="top"/>
    </xf>
    <xf numFmtId="0" fontId="41" fillId="0" borderId="0" xfId="0" applyFont="1" applyAlignment="1">
      <alignment vertical="top"/>
    </xf>
    <xf numFmtId="0" fontId="41" fillId="0" borderId="0" xfId="0" applyFont="1" applyAlignment="1">
      <alignment vertical="top"/>
    </xf>
    <xf numFmtId="0" fontId="41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0" fontId="41" fillId="0" borderId="12" xfId="0" applyFont="1" applyBorder="1" applyAlignment="1">
      <alignment horizontal="center" vertical="top"/>
    </xf>
    <xf numFmtId="0" fontId="41" fillId="0" borderId="11" xfId="0" applyFont="1" applyBorder="1" applyAlignment="1">
      <alignment horizontal="center" vertical="top"/>
    </xf>
    <xf numFmtId="0" fontId="41" fillId="0" borderId="10" xfId="0" applyFont="1" applyBorder="1" applyAlignment="1">
      <alignment horizontal="center" vertical="top"/>
    </xf>
    <xf numFmtId="0" fontId="41" fillId="0" borderId="0" xfId="0" applyFont="1" applyAlignment="1">
      <alignment horizontal="left" vertical="top" wrapText="1"/>
    </xf>
    <xf numFmtId="0" fontId="43" fillId="0" borderId="0" xfId="0" applyFont="1" applyAlignment="1">
      <alignment horizontal="left" wrapText="1"/>
    </xf>
    <xf numFmtId="0" fontId="42" fillId="0" borderId="0" xfId="0" applyFont="1" applyAlignment="1">
      <alignment vertical="top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6"/>
  <sheetViews>
    <sheetView zoomScalePageLayoutView="0" workbookViewId="0" topLeftCell="A4">
      <selection activeCell="M8" sqref="M8"/>
    </sheetView>
  </sheetViews>
  <sheetFormatPr defaultColWidth="9.140625" defaultRowHeight="15"/>
  <cols>
    <col min="1" max="1" width="36.421875" style="9" customWidth="1"/>
    <col min="2" max="2" width="10.7109375" style="9" customWidth="1"/>
    <col min="3" max="4" width="15.7109375" style="9" customWidth="1"/>
    <col min="5" max="16384" width="9.140625" style="9" customWidth="1"/>
  </cols>
  <sheetData>
    <row r="1" spans="1:4" s="13" customFormat="1" ht="15.75" customHeight="1">
      <c r="A1" s="27"/>
      <c r="B1" s="27"/>
      <c r="C1" s="27"/>
      <c r="D1" s="27"/>
    </row>
    <row r="2" spans="1:4" s="13" customFormat="1" ht="15.75">
      <c r="A2" s="27"/>
      <c r="B2" s="27"/>
      <c r="C2" s="27"/>
      <c r="D2" s="27"/>
    </row>
    <row r="3" spans="1:4" s="13" customFormat="1" ht="15.75">
      <c r="A3" s="27"/>
      <c r="B3" s="27"/>
      <c r="C3" s="27"/>
      <c r="D3" s="27"/>
    </row>
    <row r="4" spans="1:4" ht="15.75" customHeight="1">
      <c r="A4" s="19"/>
      <c r="B4" s="19"/>
      <c r="C4" s="19"/>
      <c r="D4" s="19"/>
    </row>
    <row r="5" spans="1:4" ht="15.75">
      <c r="A5" s="19"/>
      <c r="B5" s="19"/>
      <c r="C5" s="19"/>
      <c r="D5" s="19"/>
    </row>
    <row r="6" spans="1:4" ht="15.75">
      <c r="A6" s="19"/>
      <c r="B6" s="19"/>
      <c r="C6" s="19"/>
      <c r="D6" s="19"/>
    </row>
    <row r="7" spans="1:4" ht="15.75">
      <c r="A7" s="19"/>
      <c r="B7" s="19"/>
      <c r="C7" s="19"/>
      <c r="D7" s="19"/>
    </row>
    <row r="8" spans="1:4" ht="15.75">
      <c r="A8" s="25" t="s">
        <v>74</v>
      </c>
      <c r="B8" s="25"/>
      <c r="C8" s="25"/>
      <c r="D8" s="25"/>
    </row>
    <row r="9" spans="1:4" ht="15.75">
      <c r="A9" s="18" t="s">
        <v>59</v>
      </c>
      <c r="B9" s="18"/>
      <c r="C9" s="18" t="s">
        <v>59</v>
      </c>
      <c r="D9" s="18"/>
    </row>
    <row r="10" spans="1:4" ht="15.75">
      <c r="A10" s="18" t="s">
        <v>60</v>
      </c>
      <c r="B10" s="18"/>
      <c r="C10" s="18" t="s">
        <v>78</v>
      </c>
      <c r="D10" s="18"/>
    </row>
    <row r="11" spans="1:4" ht="15.75">
      <c r="A11" s="26" t="s">
        <v>75</v>
      </c>
      <c r="B11" s="26"/>
      <c r="C11" s="18"/>
      <c r="D11" s="18"/>
    </row>
    <row r="12" spans="1:4" ht="15.75">
      <c r="A12" s="18" t="s">
        <v>59</v>
      </c>
      <c r="B12" s="18"/>
      <c r="C12" s="18"/>
      <c r="D12" s="18"/>
    </row>
    <row r="13" spans="1:4" ht="15.75">
      <c r="A13" s="18" t="s">
        <v>59</v>
      </c>
      <c r="B13" s="18"/>
      <c r="C13" s="18"/>
      <c r="D13" s="18"/>
    </row>
    <row r="14" spans="1:4" ht="15.75">
      <c r="A14" s="18" t="s">
        <v>61</v>
      </c>
      <c r="B14" s="18"/>
      <c r="C14" s="18" t="s">
        <v>76</v>
      </c>
      <c r="D14" s="18"/>
    </row>
    <row r="15" spans="1:4" ht="45.75" customHeight="1">
      <c r="A15" s="26" t="s">
        <v>77</v>
      </c>
      <c r="B15" s="26"/>
      <c r="C15" s="18"/>
      <c r="D15" s="18"/>
    </row>
    <row r="16" ht="15.75">
      <c r="A16" s="9" t="s">
        <v>62</v>
      </c>
    </row>
    <row r="17" ht="15.75">
      <c r="A17" s="9" t="s">
        <v>62</v>
      </c>
    </row>
    <row r="18" ht="15.75">
      <c r="A18" s="9" t="s">
        <v>62</v>
      </c>
    </row>
    <row r="19" ht="15.75">
      <c r="A19" s="9" t="s">
        <v>63</v>
      </c>
    </row>
    <row r="20" ht="15.75">
      <c r="A20" s="9" t="s">
        <v>62</v>
      </c>
    </row>
    <row r="22" spans="1:4" ht="15.75">
      <c r="A22" s="20" t="s">
        <v>64</v>
      </c>
      <c r="B22" s="21"/>
      <c r="C22" s="21"/>
      <c r="D22" s="21"/>
    </row>
    <row r="23" spans="1:4" ht="15.75">
      <c r="A23" s="14" t="s">
        <v>65</v>
      </c>
      <c r="B23" s="14"/>
      <c r="C23" s="17" t="s">
        <v>66</v>
      </c>
      <c r="D23" s="17" t="s">
        <v>67</v>
      </c>
    </row>
    <row r="24" spans="1:4" ht="15.75">
      <c r="A24" s="14" t="s">
        <v>68</v>
      </c>
      <c r="B24" s="14"/>
      <c r="C24" s="14">
        <f>ROUND(SUM(Összesítő!B2:B8),0)</f>
        <v>0</v>
      </c>
      <c r="D24" s="14">
        <f>ROUND(SUM(Összesítő!C2:C8),0)</f>
        <v>0</v>
      </c>
    </row>
    <row r="25" spans="1:4" ht="15.75">
      <c r="A25" s="14" t="s">
        <v>69</v>
      </c>
      <c r="B25" s="14"/>
      <c r="C25" s="14">
        <f>ROUND(C24,0)</f>
        <v>0</v>
      </c>
      <c r="D25" s="14">
        <f>ROUND(D24,0)</f>
        <v>0</v>
      </c>
    </row>
    <row r="26" spans="1:4" ht="15.75">
      <c r="A26" s="9" t="s">
        <v>70</v>
      </c>
      <c r="C26" s="22">
        <f>ROUND(C25+D25,0)</f>
        <v>0</v>
      </c>
      <c r="D26" s="22"/>
    </row>
    <row r="27" spans="1:4" ht="15.75">
      <c r="A27" s="14" t="s">
        <v>71</v>
      </c>
      <c r="B27" s="15">
        <v>0.27</v>
      </c>
      <c r="C27" s="23">
        <f>ROUND(C26*B27,0)</f>
        <v>0</v>
      </c>
      <c r="D27" s="23"/>
    </row>
    <row r="28" spans="1:4" ht="15.75">
      <c r="A28" s="14" t="s">
        <v>72</v>
      </c>
      <c r="B28" s="14"/>
      <c r="C28" s="24">
        <f>ROUND(C26+C27,0)</f>
        <v>0</v>
      </c>
      <c r="D28" s="24"/>
    </row>
    <row r="32" spans="2:3" ht="15.75">
      <c r="B32" s="22" t="s">
        <v>73</v>
      </c>
      <c r="C32" s="22"/>
    </row>
    <row r="34" ht="15.75">
      <c r="A34" s="16"/>
    </row>
    <row r="35" ht="15.75">
      <c r="A35" s="16"/>
    </row>
    <row r="36" ht="15.75">
      <c r="A36" s="16"/>
    </row>
  </sheetData>
  <sheetProtection/>
  <mergeCells count="15">
    <mergeCell ref="A1:D1"/>
    <mergeCell ref="A2:D2"/>
    <mergeCell ref="A3:D3"/>
    <mergeCell ref="A4:D4"/>
    <mergeCell ref="A5:D5"/>
    <mergeCell ref="A6:D6"/>
    <mergeCell ref="A7:D7"/>
    <mergeCell ref="A22:D22"/>
    <mergeCell ref="C26:D26"/>
    <mergeCell ref="C27:D27"/>
    <mergeCell ref="C28:D28"/>
    <mergeCell ref="B32:C32"/>
    <mergeCell ref="A8:D8"/>
    <mergeCell ref="A11:B11"/>
    <mergeCell ref="A15:B15"/>
  </mergeCells>
  <printOptions/>
  <pageMargins left="1" right="1" top="1" bottom="1" header="0.4166666666666667" footer="0.4166666666666667"/>
  <pageSetup firstPageNumber="1" useFirstPageNumber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6.421875" style="10" customWidth="1"/>
    <col min="2" max="3" width="20.7109375" style="10" customWidth="1"/>
    <col min="4" max="16384" width="9.140625" style="10" customWidth="1"/>
  </cols>
  <sheetData>
    <row r="1" spans="1:3" s="11" customFormat="1" ht="15.75">
      <c r="A1" s="11" t="s">
        <v>0</v>
      </c>
      <c r="B1" s="12" t="s">
        <v>1</v>
      </c>
      <c r="C1" s="12" t="s">
        <v>2</v>
      </c>
    </row>
    <row r="2" spans="1:3" ht="15.75">
      <c r="A2" s="10" t="s">
        <v>20</v>
      </c>
      <c r="B2" s="10">
        <f>'Irtás, föld- és sziklamunka'!H5</f>
        <v>0</v>
      </c>
      <c r="C2" s="10">
        <f>'Irtás, föld- és sziklamunka'!I5</f>
        <v>0</v>
      </c>
    </row>
    <row r="3" spans="1:3" ht="15.75">
      <c r="A3" s="10" t="s">
        <v>23</v>
      </c>
      <c r="B3" s="10">
        <f>Síkalapozás!H3</f>
        <v>0</v>
      </c>
      <c r="C3" s="10">
        <f>Síkalapozás!I3</f>
        <v>0</v>
      </c>
    </row>
    <row r="4" spans="1:3" ht="15.75">
      <c r="A4" s="10" t="s">
        <v>27</v>
      </c>
      <c r="B4" s="10">
        <f>'Közműcsatorna-építés'!H3</f>
        <v>0</v>
      </c>
      <c r="C4" s="10">
        <f>'Közműcsatorna-építés'!I3</f>
        <v>0</v>
      </c>
    </row>
    <row r="5" spans="1:3" ht="31.5">
      <c r="A5" s="10" t="s">
        <v>32</v>
      </c>
      <c r="B5" s="10">
        <f>'Útburkolatalap és makadámburkol'!H4</f>
        <v>0</v>
      </c>
      <c r="C5" s="10">
        <f>'Útburkolatalap és makadámburkol'!I4</f>
        <v>0</v>
      </c>
    </row>
    <row r="6" spans="1:3" ht="31.5">
      <c r="A6" s="10" t="s">
        <v>39</v>
      </c>
      <c r="B6" s="10">
        <f>'Bitumenes alap és makadámburkol'!H5</f>
        <v>0</v>
      </c>
      <c r="C6" s="10">
        <f>'Bitumenes alap és makadámburkol'!I5</f>
        <v>0</v>
      </c>
    </row>
    <row r="7" spans="1:3" ht="15.75">
      <c r="A7" s="10" t="s">
        <v>47</v>
      </c>
      <c r="B7" s="10">
        <f>Hídépítés!H5</f>
        <v>0</v>
      </c>
      <c r="C7" s="10">
        <f>Hídépítés!I5</f>
        <v>0</v>
      </c>
    </row>
    <row r="8" spans="1:3" ht="15.75">
      <c r="A8" s="10" t="s">
        <v>57</v>
      </c>
      <c r="B8" s="10">
        <f>'Út- és vasúti pályatartozékok k'!H6</f>
        <v>0</v>
      </c>
      <c r="C8" s="10">
        <f>'Út- és vasúti pályatartozékok k'!I6</f>
        <v>0</v>
      </c>
    </row>
    <row r="9" spans="1:3" s="11" customFormat="1" ht="15.75">
      <c r="A9" s="11" t="s">
        <v>58</v>
      </c>
      <c r="B9" s="11">
        <f>ROUND(SUM(B2:B8),0)</f>
        <v>0</v>
      </c>
      <c r="C9" s="11">
        <f>ROUND(SUM(C2:C8),0)</f>
        <v>0</v>
      </c>
    </row>
  </sheetData>
  <sheetProtection/>
  <printOptions/>
  <pageMargins left="1" right="1" top="1" bottom="1" header="0.4166666666666667" footer="0.4166666666666667"/>
  <pageSetup firstPageNumber="1" useFirstPageNumber="1" horizontalDpi="600" verticalDpi="600" orientation="portrait" paperSize="9" r:id="rId1"/>
  <headerFooter>
    <oddHeader>&amp;C&amp;"Times New Roman,bold"&amp;12Munkanem összesítő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5"/>
  <sheetViews>
    <sheetView tabSelected="1" zoomScalePageLayoutView="0" workbookViewId="0" topLeftCell="A1">
      <selection activeCell="G2" sqref="G2"/>
    </sheetView>
  </sheetViews>
  <sheetFormatPr defaultColWidth="9.140625" defaultRowHeight="15"/>
  <cols>
    <col min="1" max="1" width="4.28125" style="7" customWidth="1"/>
    <col min="2" max="2" width="9.28125" style="1" customWidth="1"/>
    <col min="3" max="3" width="32.7109375" style="1" customWidth="1"/>
    <col min="4" max="4" width="6.7109375" style="5" customWidth="1"/>
    <col min="5" max="5" width="6.7109375" style="1" customWidth="1"/>
    <col min="6" max="7" width="8.28125" style="5" customWidth="1"/>
    <col min="8" max="9" width="9.7109375" style="5" customWidth="1"/>
    <col min="10" max="10" width="15.7109375" style="1" customWidth="1"/>
    <col min="11" max="16384" width="9.140625" style="1" customWidth="1"/>
  </cols>
  <sheetData>
    <row r="1" spans="1:9" s="3" customFormat="1" ht="25.5">
      <c r="A1" s="6" t="s">
        <v>3</v>
      </c>
      <c r="B1" s="2" t="s">
        <v>4</v>
      </c>
      <c r="C1" s="2" t="s">
        <v>5</v>
      </c>
      <c r="D1" s="4" t="s">
        <v>6</v>
      </c>
      <c r="E1" s="2" t="s">
        <v>7</v>
      </c>
      <c r="F1" s="4" t="s">
        <v>8</v>
      </c>
      <c r="G1" s="4" t="s">
        <v>9</v>
      </c>
      <c r="H1" s="4" t="s">
        <v>10</v>
      </c>
      <c r="I1" s="4" t="s">
        <v>11</v>
      </c>
    </row>
    <row r="2" spans="1:9" ht="63.75">
      <c r="A2" s="7">
        <v>1</v>
      </c>
      <c r="B2" s="1" t="s">
        <v>12</v>
      </c>
      <c r="C2" s="1" t="s">
        <v>14</v>
      </c>
      <c r="D2" s="5">
        <v>28</v>
      </c>
      <c r="E2" s="1" t="s">
        <v>13</v>
      </c>
      <c r="H2" s="5">
        <f>ROUND(D2*F2,0)</f>
        <v>0</v>
      </c>
      <c r="I2" s="5">
        <f>ROUND(D2*G2,0)</f>
        <v>0</v>
      </c>
    </row>
    <row r="3" spans="1:9" ht="51">
      <c r="A3" s="7">
        <v>2</v>
      </c>
      <c r="B3" s="1" t="s">
        <v>15</v>
      </c>
      <c r="C3" s="1" t="s">
        <v>16</v>
      </c>
      <c r="D3" s="5">
        <v>50</v>
      </c>
      <c r="E3" s="1" t="s">
        <v>13</v>
      </c>
      <c r="H3" s="5">
        <f>ROUND(D3*F3,0)</f>
        <v>0</v>
      </c>
      <c r="I3" s="5">
        <f>ROUND(D3*G3,0)</f>
        <v>0</v>
      </c>
    </row>
    <row r="4" spans="1:9" ht="51">
      <c r="A4" s="7">
        <v>3</v>
      </c>
      <c r="B4" s="1" t="s">
        <v>17</v>
      </c>
      <c r="C4" s="1" t="s">
        <v>18</v>
      </c>
      <c r="D4" s="5">
        <v>30</v>
      </c>
      <c r="E4" s="1" t="s">
        <v>13</v>
      </c>
      <c r="H4" s="5">
        <f>ROUND(D4*F4,0)</f>
        <v>0</v>
      </c>
      <c r="I4" s="5">
        <f>ROUND(D4*G4,0)</f>
        <v>0</v>
      </c>
    </row>
    <row r="5" spans="1:9" s="8" customFormat="1" ht="12.75">
      <c r="A5" s="6"/>
      <c r="B5" s="2"/>
      <c r="C5" s="2" t="s">
        <v>19</v>
      </c>
      <c r="D5" s="4"/>
      <c r="E5" s="2"/>
      <c r="F5" s="4"/>
      <c r="G5" s="4"/>
      <c r="H5" s="4">
        <f>ROUND(SUM(H2:H4),0)</f>
        <v>0</v>
      </c>
      <c r="I5" s="4">
        <f>ROUND(SUM(I2:I4),0)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horizontalDpi="600" verticalDpi="600" orientation="portrait" paperSize="9" r:id="rId1"/>
  <headerFooter>
    <oddHeader>&amp;L&amp;"Times New Roman,bold"&amp;10 Irtás, föld- és sziklamunka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3"/>
  <sheetViews>
    <sheetView zoomScalePageLayoutView="0" workbookViewId="0" topLeftCell="A1">
      <selection activeCell="G2" sqref="G2"/>
    </sheetView>
  </sheetViews>
  <sheetFormatPr defaultColWidth="9.140625" defaultRowHeight="15"/>
  <cols>
    <col min="1" max="1" width="4.28125" style="7" customWidth="1"/>
    <col min="2" max="2" width="9.28125" style="1" customWidth="1"/>
    <col min="3" max="3" width="32.7109375" style="1" customWidth="1"/>
    <col min="4" max="4" width="6.7109375" style="5" customWidth="1"/>
    <col min="5" max="5" width="6.7109375" style="1" customWidth="1"/>
    <col min="6" max="7" width="8.28125" style="5" customWidth="1"/>
    <col min="8" max="9" width="9.7109375" style="5" customWidth="1"/>
    <col min="10" max="10" width="15.7109375" style="1" customWidth="1"/>
    <col min="11" max="16384" width="9.140625" style="1" customWidth="1"/>
  </cols>
  <sheetData>
    <row r="1" spans="1:9" s="3" customFormat="1" ht="25.5">
      <c r="A1" s="6" t="s">
        <v>3</v>
      </c>
      <c r="B1" s="2" t="s">
        <v>4</v>
      </c>
      <c r="C1" s="2" t="s">
        <v>5</v>
      </c>
      <c r="D1" s="4" t="s">
        <v>6</v>
      </c>
      <c r="E1" s="2" t="s">
        <v>7</v>
      </c>
      <c r="F1" s="4" t="s">
        <v>8</v>
      </c>
      <c r="G1" s="4" t="s">
        <v>9</v>
      </c>
      <c r="H1" s="4" t="s">
        <v>10</v>
      </c>
      <c r="I1" s="4" t="s">
        <v>11</v>
      </c>
    </row>
    <row r="2" spans="1:9" ht="51">
      <c r="A2" s="7">
        <v>1</v>
      </c>
      <c r="B2" s="1" t="s">
        <v>21</v>
      </c>
      <c r="C2" s="1" t="s">
        <v>22</v>
      </c>
      <c r="D2" s="5">
        <v>10</v>
      </c>
      <c r="E2" s="1" t="s">
        <v>13</v>
      </c>
      <c r="H2" s="5">
        <f>ROUND(D2*F2,0)</f>
        <v>0</v>
      </c>
      <c r="I2" s="5">
        <f>ROUND(D2*G2,0)</f>
        <v>0</v>
      </c>
    </row>
    <row r="3" spans="1:9" s="8" customFormat="1" ht="12.75">
      <c r="A3" s="6"/>
      <c r="B3" s="2"/>
      <c r="C3" s="2" t="s">
        <v>19</v>
      </c>
      <c r="D3" s="4"/>
      <c r="E3" s="2"/>
      <c r="F3" s="4"/>
      <c r="G3" s="4"/>
      <c r="H3" s="4">
        <f>ROUND(SUM(H2:H2),0)</f>
        <v>0</v>
      </c>
      <c r="I3" s="4">
        <f>ROUND(SUM(I2:I2),0)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horizontalDpi="600" verticalDpi="600" orientation="portrait" paperSize="9" r:id="rId1"/>
  <headerFooter>
    <oddHeader>&amp;L&amp;"Times New Roman,bold"&amp;10 Síkalapozás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3"/>
  <sheetViews>
    <sheetView zoomScalePageLayoutView="0" workbookViewId="0" topLeftCell="A1">
      <selection activeCell="G2" sqref="G2"/>
    </sheetView>
  </sheetViews>
  <sheetFormatPr defaultColWidth="9.140625" defaultRowHeight="15"/>
  <cols>
    <col min="1" max="1" width="4.28125" style="7" customWidth="1"/>
    <col min="2" max="2" width="9.28125" style="1" customWidth="1"/>
    <col min="3" max="3" width="32.7109375" style="1" customWidth="1"/>
    <col min="4" max="4" width="6.7109375" style="5" customWidth="1"/>
    <col min="5" max="5" width="6.7109375" style="1" customWidth="1"/>
    <col min="6" max="7" width="8.28125" style="5" customWidth="1"/>
    <col min="8" max="9" width="9.7109375" style="5" customWidth="1"/>
    <col min="10" max="10" width="15.7109375" style="1" customWidth="1"/>
    <col min="11" max="16384" width="9.140625" style="1" customWidth="1"/>
  </cols>
  <sheetData>
    <row r="1" spans="1:9" s="3" customFormat="1" ht="25.5">
      <c r="A1" s="6" t="s">
        <v>3</v>
      </c>
      <c r="B1" s="2" t="s">
        <v>4</v>
      </c>
      <c r="C1" s="2" t="s">
        <v>5</v>
      </c>
      <c r="D1" s="4" t="s">
        <v>6</v>
      </c>
      <c r="E1" s="2" t="s">
        <v>7</v>
      </c>
      <c r="F1" s="4" t="s">
        <v>8</v>
      </c>
      <c r="G1" s="4" t="s">
        <v>9</v>
      </c>
      <c r="H1" s="4" t="s">
        <v>10</v>
      </c>
      <c r="I1" s="4" t="s">
        <v>11</v>
      </c>
    </row>
    <row r="2" spans="1:9" ht="89.25">
      <c r="A2" s="7">
        <v>1</v>
      </c>
      <c r="B2" s="1" t="s">
        <v>24</v>
      </c>
      <c r="C2" s="1" t="s">
        <v>26</v>
      </c>
      <c r="D2" s="5">
        <v>44</v>
      </c>
      <c r="E2" s="1" t="s">
        <v>25</v>
      </c>
      <c r="H2" s="5">
        <f>ROUND(D2*F2,0)</f>
        <v>0</v>
      </c>
      <c r="I2" s="5">
        <f>ROUND(D2*G2,0)</f>
        <v>0</v>
      </c>
    </row>
    <row r="3" spans="1:9" s="8" customFormat="1" ht="12.75">
      <c r="A3" s="6"/>
      <c r="B3" s="2"/>
      <c r="C3" s="2" t="s">
        <v>19</v>
      </c>
      <c r="D3" s="4"/>
      <c r="E3" s="2"/>
      <c r="F3" s="4"/>
      <c r="G3" s="4"/>
      <c r="H3" s="4">
        <f>ROUND(SUM(H2:H2),0)</f>
        <v>0</v>
      </c>
      <c r="I3" s="4">
        <f>ROUND(SUM(I2:I2),0)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horizontalDpi="600" verticalDpi="600" orientation="portrait" paperSize="9" r:id="rId1"/>
  <headerFooter>
    <oddHeader>&amp;L&amp;"Times New Roman,bold"&amp;10 Közműcsatorna-építés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4"/>
  <sheetViews>
    <sheetView zoomScalePageLayoutView="0" workbookViewId="0" topLeftCell="A1">
      <selection activeCell="G2" sqref="G2"/>
    </sheetView>
  </sheetViews>
  <sheetFormatPr defaultColWidth="9.140625" defaultRowHeight="15"/>
  <cols>
    <col min="1" max="1" width="4.28125" style="7" customWidth="1"/>
    <col min="2" max="2" width="9.28125" style="1" customWidth="1"/>
    <col min="3" max="3" width="32.7109375" style="1" customWidth="1"/>
    <col min="4" max="4" width="6.7109375" style="5" customWidth="1"/>
    <col min="5" max="5" width="6.7109375" style="1" customWidth="1"/>
    <col min="6" max="7" width="8.28125" style="5" customWidth="1"/>
    <col min="8" max="9" width="9.7109375" style="5" customWidth="1"/>
    <col min="10" max="10" width="15.7109375" style="1" customWidth="1"/>
    <col min="11" max="16384" width="9.140625" style="1" customWidth="1"/>
  </cols>
  <sheetData>
    <row r="1" spans="1:9" s="3" customFormat="1" ht="25.5">
      <c r="A1" s="6" t="s">
        <v>3</v>
      </c>
      <c r="B1" s="2" t="s">
        <v>4</v>
      </c>
      <c r="C1" s="2" t="s">
        <v>5</v>
      </c>
      <c r="D1" s="4" t="s">
        <v>6</v>
      </c>
      <c r="E1" s="2" t="s">
        <v>7</v>
      </c>
      <c r="F1" s="4" t="s">
        <v>8</v>
      </c>
      <c r="G1" s="4" t="s">
        <v>9</v>
      </c>
      <c r="H1" s="4" t="s">
        <v>10</v>
      </c>
      <c r="I1" s="4" t="s">
        <v>11</v>
      </c>
    </row>
    <row r="2" spans="1:9" ht="89.25">
      <c r="A2" s="7">
        <v>1</v>
      </c>
      <c r="B2" s="1" t="s">
        <v>28</v>
      </c>
      <c r="C2" s="1" t="s">
        <v>29</v>
      </c>
      <c r="D2" s="5">
        <v>96.65</v>
      </c>
      <c r="E2" s="1" t="s">
        <v>13</v>
      </c>
      <c r="H2" s="5">
        <f>ROUND(D2*F2,0)</f>
        <v>0</v>
      </c>
      <c r="I2" s="5">
        <f>ROUND(D2*G2,0)</f>
        <v>0</v>
      </c>
    </row>
    <row r="3" spans="1:9" ht="102">
      <c r="A3" s="7">
        <v>2</v>
      </c>
      <c r="B3" s="1" t="s">
        <v>30</v>
      </c>
      <c r="C3" s="1" t="s">
        <v>31</v>
      </c>
      <c r="D3" s="5">
        <v>35.9</v>
      </c>
      <c r="E3" s="1" t="s">
        <v>13</v>
      </c>
      <c r="H3" s="5">
        <f>ROUND(D3*F3,0)</f>
        <v>0</v>
      </c>
      <c r="I3" s="5">
        <f>ROUND(D3*G3,0)</f>
        <v>0</v>
      </c>
    </row>
    <row r="4" spans="1:9" s="8" customFormat="1" ht="12.75">
      <c r="A4" s="6"/>
      <c r="B4" s="2"/>
      <c r="C4" s="2" t="s">
        <v>19</v>
      </c>
      <c r="D4" s="4"/>
      <c r="E4" s="2"/>
      <c r="F4" s="4"/>
      <c r="G4" s="4"/>
      <c r="H4" s="4">
        <f>ROUND(SUM(H2:H3),0)</f>
        <v>0</v>
      </c>
      <c r="I4" s="4">
        <f>ROUND(SUM(I2:I3),0)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horizontalDpi="600" verticalDpi="600" orientation="portrait" paperSize="9" r:id="rId1"/>
  <headerFooter>
    <oddHeader>&amp;L&amp;"Times New Roman,bold"&amp;10 Útburkolatalap és makadámburkolat készítése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5"/>
  <sheetViews>
    <sheetView zoomScalePageLayoutView="0" workbookViewId="0" topLeftCell="A1">
      <selection activeCell="F3" sqref="F3"/>
    </sheetView>
  </sheetViews>
  <sheetFormatPr defaultColWidth="9.140625" defaultRowHeight="15"/>
  <cols>
    <col min="1" max="1" width="4.28125" style="7" customWidth="1"/>
    <col min="2" max="2" width="9.28125" style="1" customWidth="1"/>
    <col min="3" max="3" width="32.7109375" style="1" customWidth="1"/>
    <col min="4" max="4" width="6.7109375" style="5" customWidth="1"/>
    <col min="5" max="5" width="6.7109375" style="1" customWidth="1"/>
    <col min="6" max="7" width="8.28125" style="5" customWidth="1"/>
    <col min="8" max="9" width="9.7109375" style="5" customWidth="1"/>
    <col min="10" max="10" width="15.7109375" style="1" customWidth="1"/>
    <col min="11" max="16384" width="9.140625" style="1" customWidth="1"/>
  </cols>
  <sheetData>
    <row r="1" spans="1:9" s="3" customFormat="1" ht="25.5">
      <c r="A1" s="6" t="s">
        <v>3</v>
      </c>
      <c r="B1" s="2" t="s">
        <v>4</v>
      </c>
      <c r="C1" s="2" t="s">
        <v>5</v>
      </c>
      <c r="D1" s="4" t="s">
        <v>6</v>
      </c>
      <c r="E1" s="2" t="s">
        <v>7</v>
      </c>
      <c r="F1" s="4" t="s">
        <v>8</v>
      </c>
      <c r="G1" s="4" t="s">
        <v>9</v>
      </c>
      <c r="H1" s="4" t="s">
        <v>10</v>
      </c>
      <c r="I1" s="4" t="s">
        <v>11</v>
      </c>
    </row>
    <row r="2" spans="1:9" ht="89.25">
      <c r="A2" s="7">
        <v>1</v>
      </c>
      <c r="B2" s="1" t="s">
        <v>33</v>
      </c>
      <c r="C2" s="1" t="s">
        <v>34</v>
      </c>
      <c r="D2" s="5">
        <v>10.199</v>
      </c>
      <c r="E2" s="1" t="s">
        <v>13</v>
      </c>
      <c r="H2" s="5">
        <f>ROUND(D2*F2,0)</f>
        <v>0</v>
      </c>
      <c r="I2" s="5">
        <f>ROUND(D2*G2,0)</f>
        <v>0</v>
      </c>
    </row>
    <row r="3" spans="1:9" ht="114.75">
      <c r="A3" s="7">
        <v>2</v>
      </c>
      <c r="B3" s="1" t="s">
        <v>35</v>
      </c>
      <c r="C3" s="1" t="s">
        <v>36</v>
      </c>
      <c r="D3" s="5">
        <v>5.017</v>
      </c>
      <c r="E3" s="1" t="s">
        <v>13</v>
      </c>
      <c r="H3" s="5">
        <f>ROUND(D3*F3,0)</f>
        <v>0</v>
      </c>
      <c r="I3" s="5">
        <f>ROUND(D3*G3,0)</f>
        <v>0</v>
      </c>
    </row>
    <row r="4" spans="1:9" ht="102">
      <c r="A4" s="7">
        <v>3</v>
      </c>
      <c r="B4" s="1" t="s">
        <v>37</v>
      </c>
      <c r="C4" s="1" t="s">
        <v>38</v>
      </c>
      <c r="D4" s="5">
        <v>4.935</v>
      </c>
      <c r="E4" s="1" t="s">
        <v>13</v>
      </c>
      <c r="H4" s="5">
        <f>ROUND(D4*F4,0)</f>
        <v>0</v>
      </c>
      <c r="I4" s="5">
        <f>ROUND(D4*G4,0)</f>
        <v>0</v>
      </c>
    </row>
    <row r="5" spans="1:9" s="8" customFormat="1" ht="12.75">
      <c r="A5" s="6"/>
      <c r="B5" s="2"/>
      <c r="C5" s="2" t="s">
        <v>19</v>
      </c>
      <c r="D5" s="4"/>
      <c r="E5" s="2"/>
      <c r="F5" s="4"/>
      <c r="G5" s="4"/>
      <c r="H5" s="4">
        <f>ROUND(SUM(H2:H4),0)</f>
        <v>0</v>
      </c>
      <c r="I5" s="4">
        <f>ROUND(SUM(I2:I4),0)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horizontalDpi="600" verticalDpi="600" orientation="portrait" paperSize="9" r:id="rId1"/>
  <headerFooter>
    <oddHeader>&amp;L&amp;"Times New Roman,bold"&amp;10 Bitumenes alap és makadámburkolat készítése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5"/>
  <sheetViews>
    <sheetView zoomScalePageLayoutView="0" workbookViewId="0" topLeftCell="A1">
      <selection activeCell="G4" sqref="G4"/>
    </sheetView>
  </sheetViews>
  <sheetFormatPr defaultColWidth="9.140625" defaultRowHeight="15"/>
  <cols>
    <col min="1" max="1" width="4.28125" style="7" customWidth="1"/>
    <col min="2" max="2" width="9.28125" style="1" customWidth="1"/>
    <col min="3" max="3" width="32.7109375" style="1" customWidth="1"/>
    <col min="4" max="4" width="6.7109375" style="5" customWidth="1"/>
    <col min="5" max="5" width="6.7109375" style="1" customWidth="1"/>
    <col min="6" max="7" width="8.28125" style="5" customWidth="1"/>
    <col min="8" max="9" width="9.7109375" style="5" customWidth="1"/>
    <col min="10" max="10" width="15.7109375" style="1" customWidth="1"/>
    <col min="11" max="16384" width="9.140625" style="1" customWidth="1"/>
  </cols>
  <sheetData>
    <row r="1" spans="1:9" s="3" customFormat="1" ht="25.5">
      <c r="A1" s="6" t="s">
        <v>3</v>
      </c>
      <c r="B1" s="2" t="s">
        <v>4</v>
      </c>
      <c r="C1" s="2" t="s">
        <v>5</v>
      </c>
      <c r="D1" s="4" t="s">
        <v>6</v>
      </c>
      <c r="E1" s="2" t="s">
        <v>7</v>
      </c>
      <c r="F1" s="4" t="s">
        <v>8</v>
      </c>
      <c r="G1" s="4" t="s">
        <v>9</v>
      </c>
      <c r="H1" s="4" t="s">
        <v>10</v>
      </c>
      <c r="I1" s="4" t="s">
        <v>11</v>
      </c>
    </row>
    <row r="2" spans="1:9" ht="51">
      <c r="A2" s="7">
        <v>1</v>
      </c>
      <c r="B2" s="1" t="s">
        <v>40</v>
      </c>
      <c r="C2" s="1" t="s">
        <v>41</v>
      </c>
      <c r="D2" s="5">
        <v>80</v>
      </c>
      <c r="E2" s="1" t="s">
        <v>25</v>
      </c>
      <c r="H2" s="5">
        <f>ROUND(D2*F2,0)</f>
        <v>0</v>
      </c>
      <c r="I2" s="5">
        <f>ROUND(D2*G2,0)</f>
        <v>0</v>
      </c>
    </row>
    <row r="3" spans="1:9" ht="51">
      <c r="A3" s="7">
        <v>2</v>
      </c>
      <c r="B3" s="1" t="s">
        <v>42</v>
      </c>
      <c r="C3" s="1" t="s">
        <v>44</v>
      </c>
      <c r="D3" s="5">
        <v>12</v>
      </c>
      <c r="E3" s="1" t="s">
        <v>43</v>
      </c>
      <c r="H3" s="5">
        <f>ROUND(D3*F3,0)</f>
        <v>0</v>
      </c>
      <c r="I3" s="5">
        <f>ROUND(D3*G3,0)</f>
        <v>0</v>
      </c>
    </row>
    <row r="4" spans="1:9" ht="63.75">
      <c r="A4" s="7">
        <v>3</v>
      </c>
      <c r="B4" s="1" t="s">
        <v>45</v>
      </c>
      <c r="C4" s="1" t="s">
        <v>46</v>
      </c>
      <c r="D4" s="5">
        <v>16</v>
      </c>
      <c r="E4" s="1" t="s">
        <v>13</v>
      </c>
      <c r="H4" s="5">
        <f>ROUND(D4*F4,0)</f>
        <v>0</v>
      </c>
      <c r="I4" s="5">
        <f>ROUND(D4*G4,0)</f>
        <v>0</v>
      </c>
    </row>
    <row r="5" spans="1:9" s="8" customFormat="1" ht="12.75">
      <c r="A5" s="6"/>
      <c r="B5" s="2"/>
      <c r="C5" s="2" t="s">
        <v>19</v>
      </c>
      <c r="D5" s="4"/>
      <c r="E5" s="2"/>
      <c r="F5" s="4"/>
      <c r="G5" s="4"/>
      <c r="H5" s="4">
        <f>ROUND(SUM(H2:H4),0)</f>
        <v>0</v>
      </c>
      <c r="I5" s="4">
        <f>ROUND(SUM(I2:I4),0)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horizontalDpi="600" verticalDpi="600" orientation="portrait" paperSize="9" r:id="rId1"/>
  <headerFooter>
    <oddHeader>&amp;L&amp;"Times New Roman,bold"&amp;10 Hídépítés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I6"/>
  <sheetViews>
    <sheetView zoomScalePageLayoutView="0" workbookViewId="0" topLeftCell="A1">
      <selection activeCell="G2" sqref="G2"/>
    </sheetView>
  </sheetViews>
  <sheetFormatPr defaultColWidth="9.140625" defaultRowHeight="15"/>
  <cols>
    <col min="1" max="1" width="4.28125" style="7" customWidth="1"/>
    <col min="2" max="2" width="9.28125" style="1" customWidth="1"/>
    <col min="3" max="3" width="32.7109375" style="1" customWidth="1"/>
    <col min="4" max="4" width="6.7109375" style="5" customWidth="1"/>
    <col min="5" max="5" width="6.7109375" style="1" customWidth="1"/>
    <col min="6" max="7" width="8.28125" style="5" customWidth="1"/>
    <col min="8" max="9" width="9.7109375" style="5" customWidth="1"/>
    <col min="10" max="10" width="15.7109375" style="1" customWidth="1"/>
    <col min="11" max="16384" width="9.140625" style="1" customWidth="1"/>
  </cols>
  <sheetData>
    <row r="1" spans="1:9" s="3" customFormat="1" ht="25.5">
      <c r="A1" s="6" t="s">
        <v>3</v>
      </c>
      <c r="B1" s="2" t="s">
        <v>4</v>
      </c>
      <c r="C1" s="2" t="s">
        <v>5</v>
      </c>
      <c r="D1" s="4" t="s">
        <v>6</v>
      </c>
      <c r="E1" s="2" t="s">
        <v>7</v>
      </c>
      <c r="F1" s="4" t="s">
        <v>8</v>
      </c>
      <c r="G1" s="4" t="s">
        <v>9</v>
      </c>
      <c r="H1" s="4" t="s">
        <v>10</v>
      </c>
      <c r="I1" s="4" t="s">
        <v>11</v>
      </c>
    </row>
    <row r="2" spans="1:9" ht="51">
      <c r="A2" s="7">
        <v>1</v>
      </c>
      <c r="B2" s="1" t="s">
        <v>48</v>
      </c>
      <c r="C2" s="1" t="s">
        <v>49</v>
      </c>
      <c r="D2" s="5">
        <v>8</v>
      </c>
      <c r="E2" s="1" t="s">
        <v>43</v>
      </c>
      <c r="H2" s="5">
        <f>ROUND(D2*F2,0)</f>
        <v>0</v>
      </c>
      <c r="I2" s="5">
        <f>ROUND(D2*G2,0)</f>
        <v>0</v>
      </c>
    </row>
    <row r="3" spans="1:9" ht="76.5">
      <c r="A3" s="7">
        <v>2</v>
      </c>
      <c r="B3" s="1" t="s">
        <v>50</v>
      </c>
      <c r="C3" s="1" t="s">
        <v>52</v>
      </c>
      <c r="D3" s="5">
        <v>14</v>
      </c>
      <c r="E3" s="1" t="s">
        <v>51</v>
      </c>
      <c r="H3" s="5">
        <f>ROUND(D3*F3,0)</f>
        <v>0</v>
      </c>
      <c r="I3" s="5">
        <f>ROUND(D3*G3,0)</f>
        <v>0</v>
      </c>
    </row>
    <row r="4" spans="1:9" ht="114.75">
      <c r="A4" s="7">
        <v>3</v>
      </c>
      <c r="B4" s="1" t="s">
        <v>53</v>
      </c>
      <c r="C4" s="1" t="s">
        <v>54</v>
      </c>
      <c r="D4" s="5">
        <v>9</v>
      </c>
      <c r="E4" s="1" t="s">
        <v>51</v>
      </c>
      <c r="H4" s="5">
        <f>ROUND(D4*F4,0)</f>
        <v>0</v>
      </c>
      <c r="I4" s="5">
        <f>ROUND(D4*G4,0)</f>
        <v>0</v>
      </c>
    </row>
    <row r="5" spans="1:9" ht="114.75">
      <c r="A5" s="7">
        <v>4</v>
      </c>
      <c r="B5" s="1" t="s">
        <v>55</v>
      </c>
      <c r="C5" s="1" t="s">
        <v>56</v>
      </c>
      <c r="D5" s="5">
        <v>2</v>
      </c>
      <c r="E5" s="1" t="s">
        <v>43</v>
      </c>
      <c r="H5" s="5">
        <f>ROUND(D5*F5,0)</f>
        <v>0</v>
      </c>
      <c r="I5" s="5">
        <f>ROUND(D5*G5,0)</f>
        <v>0</v>
      </c>
    </row>
    <row r="6" spans="1:9" s="8" customFormat="1" ht="12.75">
      <c r="A6" s="6"/>
      <c r="B6" s="2"/>
      <c r="C6" s="2" t="s">
        <v>19</v>
      </c>
      <c r="D6" s="4"/>
      <c r="E6" s="2"/>
      <c r="F6" s="4"/>
      <c r="G6" s="4"/>
      <c r="H6" s="4">
        <f>ROUND(SUM(H2:H5),0)</f>
        <v>0</v>
      </c>
      <c r="I6" s="4">
        <f>ROUND(SUM(I2:I5),0)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horizontalDpi="600" verticalDpi="600" orientation="portrait" paperSize="9" r:id="rId1"/>
  <headerFooter>
    <oddHeader>&amp;L&amp;"Times New Roman,bold"&amp;10 Út- és vasúti pályatartozékok készítése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NN</dc:creator>
  <cp:keywords/>
  <dc:description/>
  <cp:lastModifiedBy>Windows-felhasználó</cp:lastModifiedBy>
  <dcterms:created xsi:type="dcterms:W3CDTF">2022-09-12T10:35:06Z</dcterms:created>
  <dcterms:modified xsi:type="dcterms:W3CDTF">2022-09-13T08:53:12Z</dcterms:modified>
  <cp:category/>
  <cp:version/>
  <cp:contentType/>
  <cp:contentStatus/>
</cp:coreProperties>
</file>